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Вып.плана._9" sheetId="1" r:id="rId1"/>
  </sheets>
  <definedNames>
    <definedName name="Excel_BuiltIn_Print_Area" localSheetId="0">'Вып.плана._9'!$A$1:$F$62</definedName>
    <definedName name="Excel_BuiltIn_Print_Titles" localSheetId="0">'Вып.плана._9'!$15:$18</definedName>
    <definedName name="_xlnm.Print_Area" localSheetId="0">'Вып.плана._9'!$A$1:$F$64</definedName>
    <definedName name="_xlnm.Print_Titles" localSheetId="0">'Вып.плана._9'!$15:$18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<sst xmlns="http://schemas.openxmlformats.org/spreadsheetml/2006/main" count="144" uniqueCount="140">
  <si>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</si>
  <si>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</si>
  <si>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</si>
  <si>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   мая 2021 года №  </t>
  </si>
  <si>
    <t xml:space="preserve">от 10 декабря 2020 года № 41 </t>
  </si>
  <si>
    <t>Д О Х О Д Ы</t>
  </si>
  <si>
    <t>бюджета сельского поселения Верхнеказымский на 2021 год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</si>
  <si>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</si>
  <si>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</si>
  <si>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</si>
  <si>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</si>
  <si>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</si>
  <si>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</si>
  <si>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</si>
  <si>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</si>
  <si>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</si>
  <si>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</si>
  <si>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</si>
  <si>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</si>
  <si>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</si>
  <si>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</si>
  <si>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</si>
  <si>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</si>
  <si>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</si>
  <si>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</si>
  <si>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</si>
  <si>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</si>
  <si>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</si>
  <si>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</si>
  <si>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</si>
  <si>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</si>
  <si>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</si>
  <si>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</si>
  <si>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</si>
  <si>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</si>
  <si>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</si>
  <si>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</si>
  <si>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</si>
  <si>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</si>
  <si>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</si>
  <si>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</si>
  <si>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</si>
  <si>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</si>
  <si>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</si>
  <si>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</si>
  <si>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</si>
  <si>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</si>
  <si>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</si>
  <si>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</si>
  <si>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</si>
  <si>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</si>
  <si>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</si>
  <si>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</si>
  <si>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</si>
  <si>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</si>
  <si>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</si>
  <si>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</si>
  <si>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</si>
  <si>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</si>
  <si>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</si>
  <si>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</si>
  <si>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</si>
  <si>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</si>
  <si>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</si>
  <si>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</si>
  <si>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</si>
  <si>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</si>
  <si>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</si>
  <si>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</si>
  <si>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</si>
  <si>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</si>
  <si>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</si>
  <si>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</si>
  <si>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</si>
  <si>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</si>
  <si>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</si>
  <si>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</si>
  <si>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</si>
  <si>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</si>
  <si>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</si>
  <si>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</si>
  <si>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</si>
  <si>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</si>
  <si>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</si>
  <si>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</si>
  <si>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</si>
  <si>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</si>
  <si>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</si>
  <si>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</si>
  <si>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</si>
  <si>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</si>
  <si>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</si>
  <si>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</si>
  <si>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</si>
  <si>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</si>
  <si>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</si>
  <si>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</si>
  <si>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</si>
  <si>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</si>
  <si>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</si>
  <si>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</si>
  <si>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</si>
  <si>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</si>
  <si>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</si>
  <si>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</si>
  <si>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</si>
  <si>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</si>
  <si>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</si>
  <si>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</si>
  <si>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</si>
  <si>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</si>
  <si>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</si>
  <si>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</si>
  <si>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</si>
  <si>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</si>
  <si>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</si>
  <si>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</si>
  <si>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</si>
  <si>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</si>
  <si>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</si>
  <si>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</si>
  <si>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</si>
  <si>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</si>
  <si>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</si>
  <si>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</si>
  <si>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</si>
  <si>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</si>
  <si>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</si>
  <si>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</si>
  <si>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</si>
  <si>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</si>
  <si>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</si>
  <si>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</si>
  <si>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</si>
  <si>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</si>
  <si>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</si>
  <si>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</si>
  <si>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000 2 07 05030 10 0000 150</t>
  </si>
  <si>
    <t>ВСЕГО:</t>
  </si>
  <si>
    <t>_______________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</si>
</sst>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\₽* #,##0.00_-;\-\₽* #,##0.00_-;_-\₽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\ &quot;₽&quot;_-;\-* #,##0.00\ &quot;₽&quot;_-;_-* &quot;-&quot;??\ &quot;₽&quot;_-;_-@_-"/>
    <numFmt numFmtId="175" formatCode="_-* #,##0\ &quot;₽&quot;_-;\-* #,##0\ &quot;₽&quot;_-;_-* &quot;-&quot;\ &quot;₽&quot;_-;_-@_-"/>
    <numFmt numFmtId="176" formatCode="_-* #,##0\ _₽_-;\-* #,##0\ _₽_-;_-* &quot;-&quot;\ _₽_-;_-@_-"/>
    <numFmt numFmtId="177" formatCode="_-* #,##0.00\ _₽_-;\-* #,##0.00\ _₽_-;_-* &quot;-&quot;??\ _₽_-;_-@_-"/>
    <numFmt numFmtId="178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4" fontId="3" fillId="0" borderId="0" applyFill="0" applyBorder="0" applyAlignment="0" applyProtection="0"/>
    <xf numFmtId="175" fontId="3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3" fillId="0" borderId="0" applyFill="0" applyBorder="0" applyAlignment="0" applyProtection="0"/>
    <xf numFmtId="176" fontId="3" fillId="0" borderId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0" applyFont="1" applyBorder="1" applyAlignment="1">
      <alignment horizontal="right" vertical="top"/>
    </xf>
    <xf numFmtId="0" fontId="7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vertical="top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178" fontId="6" fillId="0" borderId="10" xfId="53" applyNumberFormat="1" applyFont="1" applyFill="1" applyBorder="1" applyAlignment="1" applyProtection="1">
      <alignment vertical="top"/>
      <protection hidden="1"/>
    </xf>
    <xf numFmtId="178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1" xfId="53" applyFont="1" applyBorder="1" applyAlignment="1">
      <alignment horizontal="center" vertical="center"/>
      <protection/>
    </xf>
    <xf numFmtId="178" fontId="6" fillId="0" borderId="12" xfId="53" applyNumberFormat="1" applyFont="1" applyFill="1" applyBorder="1" applyAlignment="1" applyProtection="1">
      <alignment horizontal="left" vertical="top" wrapText="1"/>
      <protection hidden="1"/>
    </xf>
    <xf numFmtId="178" fontId="6" fillId="0" borderId="11" xfId="53" applyNumberFormat="1" applyFont="1" applyFill="1" applyBorder="1" applyAlignment="1" applyProtection="1">
      <alignment horizontal="center" vertical="center"/>
      <protection hidden="1"/>
    </xf>
    <xf numFmtId="4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4" fontId="7" fillId="0" borderId="13" xfId="53" applyNumberFormat="1" applyFont="1" applyFill="1" applyBorder="1" applyAlignment="1" applyProtection="1">
      <alignment horizontal="center"/>
      <protection hidden="1"/>
    </xf>
    <xf numFmtId="0" fontId="6" fillId="0" borderId="0" xfId="53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" fontId="4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13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="89" zoomScaleSheetLayoutView="89" workbookViewId="0" topLeftCell="A2">
      <selection activeCell="I20" sqref="I20"/>
    </sheetView>
  </sheetViews>
  <sheetFormatPr defaultColWidth="9.00390625" defaultRowHeight="12.75"/>
  <cols>
    <col min="1" max="1" width="7.375" style="2" customWidth="1"/>
    <col min="2" max="2" width="46.75390625" style="3" customWidth="1"/>
    <col min="3" max="3" width="31.625" style="2" customWidth="1"/>
    <col min="4" max="4" width="21.625" style="2" hidden="1" customWidth="1"/>
    <col min="5" max="5" width="20.875" style="2" hidden="1" customWidth="1"/>
    <col min="6" max="6" width="20.2539062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.75">
      <c r="B2" s="7"/>
      <c r="C2" s="42" t="s">
        <v>0</v>
      </c>
      <c r="D2" s="42"/>
      <c r="E2" s="42"/>
      <c r="F2" s="42"/>
    </row>
    <row r="3" spans="2:6" ht="15.75">
      <c r="B3" s="7"/>
      <c r="C3" s="42" t="s">
        <v>1</v>
      </c>
      <c r="D3" s="42"/>
      <c r="E3" s="42"/>
      <c r="F3" s="42"/>
    </row>
    <row r="4" spans="2:6" ht="15.75">
      <c r="B4" s="7"/>
      <c r="C4" s="42" t="s">
        <v>2</v>
      </c>
      <c r="D4" s="42"/>
      <c r="E4" s="42"/>
      <c r="F4" s="42"/>
    </row>
    <row r="5" spans="2:6" ht="15.75">
      <c r="B5" s="7"/>
      <c r="C5" s="42" t="s">
        <v>3</v>
      </c>
      <c r="D5" s="42"/>
      <c r="E5" s="42"/>
      <c r="F5" s="42"/>
    </row>
    <row r="6" spans="2:6" ht="15.75">
      <c r="B6" s="7"/>
      <c r="C6" s="8"/>
      <c r="D6" s="8"/>
      <c r="E6" s="8"/>
      <c r="F6" s="8"/>
    </row>
    <row r="7" spans="2:6" ht="15.75">
      <c r="B7" s="7"/>
      <c r="C7" s="42" t="s">
        <v>0</v>
      </c>
      <c r="D7" s="42"/>
      <c r="E7" s="42"/>
      <c r="F7" s="42"/>
    </row>
    <row r="8" spans="2:6" ht="15.75">
      <c r="B8" s="7"/>
      <c r="C8" s="42" t="s">
        <v>1</v>
      </c>
      <c r="D8" s="42"/>
      <c r="E8" s="42"/>
      <c r="F8" s="42"/>
    </row>
    <row r="9" spans="2:6" ht="15.75">
      <c r="B9" s="7"/>
      <c r="C9" s="42" t="s">
        <v>2</v>
      </c>
      <c r="D9" s="42"/>
      <c r="E9" s="42"/>
      <c r="F9" s="42"/>
    </row>
    <row r="10" spans="2:6" ht="15.75">
      <c r="B10" s="7"/>
      <c r="C10" s="42" t="s">
        <v>4</v>
      </c>
      <c r="D10" s="42"/>
      <c r="E10" s="42"/>
      <c r="F10" s="42"/>
    </row>
    <row r="11" spans="2:6" ht="18" customHeight="1">
      <c r="B11" s="43"/>
      <c r="C11" s="43"/>
      <c r="D11" s="43"/>
      <c r="E11" s="43"/>
      <c r="F11" s="43"/>
    </row>
    <row r="12" spans="2:6" s="1" customFormat="1" ht="15.75">
      <c r="B12" s="44" t="s">
        <v>5</v>
      </c>
      <c r="C12" s="44"/>
      <c r="D12" s="44"/>
      <c r="E12" s="44"/>
      <c r="F12" s="44"/>
    </row>
    <row r="13" spans="2:6" ht="15.75">
      <c r="B13" s="44" t="s">
        <v>6</v>
      </c>
      <c r="C13" s="44"/>
      <c r="D13" s="44"/>
      <c r="E13" s="44"/>
      <c r="F13" s="44"/>
    </row>
    <row r="14" spans="2:6" ht="15.75">
      <c r="B14" s="9"/>
      <c r="C14" s="9"/>
      <c r="D14" s="9"/>
      <c r="E14" s="9"/>
      <c r="F14" s="9"/>
    </row>
    <row r="15" spans="2:6" ht="15.75">
      <c r="B15" s="7"/>
      <c r="C15" s="10"/>
      <c r="D15" s="10"/>
      <c r="E15" s="10"/>
      <c r="F15" s="11" t="s">
        <v>7</v>
      </c>
    </row>
    <row r="16" spans="1:6" ht="15.75" customHeight="1">
      <c r="A16" s="47" t="s">
        <v>8</v>
      </c>
      <c r="B16" s="47" t="s">
        <v>9</v>
      </c>
      <c r="C16" s="47" t="s">
        <v>10</v>
      </c>
      <c r="D16" s="47" t="s">
        <v>11</v>
      </c>
      <c r="E16" s="47"/>
      <c r="F16" s="47" t="s">
        <v>11</v>
      </c>
    </row>
    <row r="17" spans="1:6" ht="8.25" customHeight="1">
      <c r="A17" s="47"/>
      <c r="B17" s="47"/>
      <c r="C17" s="47"/>
      <c r="D17" s="47"/>
      <c r="E17" s="47"/>
      <c r="F17" s="47"/>
    </row>
    <row r="18" spans="1:6" ht="15.75">
      <c r="A18" s="12">
        <v>1</v>
      </c>
      <c r="B18" s="12">
        <v>2</v>
      </c>
      <c r="C18" s="12">
        <v>3</v>
      </c>
      <c r="D18" s="13">
        <v>4</v>
      </c>
      <c r="E18" s="12"/>
      <c r="F18" s="13">
        <v>4</v>
      </c>
    </row>
    <row r="19" spans="1:6" ht="31.5">
      <c r="A19" s="14" t="s">
        <v>12</v>
      </c>
      <c r="B19" s="15" t="s">
        <v>13</v>
      </c>
      <c r="C19" s="12" t="s">
        <v>14</v>
      </c>
      <c r="D19" s="16">
        <f>D20+D24+D30+D39+D42</f>
        <v>15734200</v>
      </c>
      <c r="E19" s="16">
        <f>E20+E24+E30+E39+E42</f>
        <v>0</v>
      </c>
      <c r="F19" s="16">
        <f>F20+F24+F30+F39+F42</f>
        <v>15734200</v>
      </c>
    </row>
    <row r="20" spans="1:6" ht="18" customHeight="1">
      <c r="A20" s="17" t="s">
        <v>15</v>
      </c>
      <c r="B20" s="18" t="s">
        <v>16</v>
      </c>
      <c r="C20" s="19" t="s">
        <v>17</v>
      </c>
      <c r="D20" s="20">
        <f>D21</f>
        <v>13107500</v>
      </c>
      <c r="E20" s="20">
        <f>E21</f>
        <v>0</v>
      </c>
      <c r="F20" s="20">
        <f>F21</f>
        <v>13107500</v>
      </c>
    </row>
    <row r="21" spans="1:6" ht="17.25" customHeight="1">
      <c r="A21" s="17" t="s">
        <v>18</v>
      </c>
      <c r="B21" s="18" t="s">
        <v>19</v>
      </c>
      <c r="C21" s="19" t="s">
        <v>20</v>
      </c>
      <c r="D21" s="20">
        <f>D22+D23</f>
        <v>13107500</v>
      </c>
      <c r="E21" s="20">
        <f>E22+E23</f>
        <v>0</v>
      </c>
      <c r="F21" s="20">
        <f>F22+F23</f>
        <v>13107500</v>
      </c>
    </row>
    <row r="22" spans="1:6" ht="97.5" customHeight="1">
      <c r="A22" s="17" t="s">
        <v>21</v>
      </c>
      <c r="B22" s="18" t="s">
        <v>22</v>
      </c>
      <c r="C22" s="19" t="s">
        <v>23</v>
      </c>
      <c r="D22" s="20">
        <v>13100000</v>
      </c>
      <c r="E22" s="20"/>
      <c r="F22" s="20">
        <f>E22+D22</f>
        <v>13100000</v>
      </c>
    </row>
    <row r="23" spans="1:6" ht="66.75" customHeight="1">
      <c r="A23" s="17" t="s">
        <v>24</v>
      </c>
      <c r="B23" s="21" t="s">
        <v>25</v>
      </c>
      <c r="C23" s="22" t="s">
        <v>26</v>
      </c>
      <c r="D23" s="20">
        <v>7500</v>
      </c>
      <c r="E23" s="20"/>
      <c r="F23" s="20">
        <f>E23+D23</f>
        <v>7500</v>
      </c>
    </row>
    <row r="24" spans="1:6" ht="49.5" customHeight="1">
      <c r="A24" s="17" t="s">
        <v>27</v>
      </c>
      <c r="B24" s="18" t="s">
        <v>28</v>
      </c>
      <c r="C24" s="22" t="s">
        <v>29</v>
      </c>
      <c r="D24" s="20">
        <f>D25</f>
        <v>1626200</v>
      </c>
      <c r="E24" s="20">
        <f>E25</f>
        <v>0</v>
      </c>
      <c r="F24" s="20">
        <f>F25</f>
        <v>1626200</v>
      </c>
    </row>
    <row r="25" spans="1:6" ht="51.75" customHeight="1">
      <c r="A25" s="17" t="s">
        <v>30</v>
      </c>
      <c r="B25" s="18" t="s">
        <v>31</v>
      </c>
      <c r="C25" s="22" t="s">
        <v>32</v>
      </c>
      <c r="D25" s="20">
        <f>D26+D27+D28+D29</f>
        <v>1626200</v>
      </c>
      <c r="E25" s="20">
        <f>E26+E27+E28+E29</f>
        <v>0</v>
      </c>
      <c r="F25" s="20">
        <f>F26+F27+F28+F29</f>
        <v>1626200</v>
      </c>
    </row>
    <row r="26" spans="1:6" ht="162.75" customHeight="1">
      <c r="A26" s="17" t="s">
        <v>33</v>
      </c>
      <c r="B26" s="21" t="s">
        <v>34</v>
      </c>
      <c r="C26" s="22" t="s">
        <v>35</v>
      </c>
      <c r="D26" s="20">
        <v>749660</v>
      </c>
      <c r="E26" s="20"/>
      <c r="F26" s="20">
        <f>E26+D26</f>
        <v>749660</v>
      </c>
    </row>
    <row r="27" spans="1:6" ht="181.5" customHeight="1">
      <c r="A27" s="17" t="s">
        <v>36</v>
      </c>
      <c r="B27" s="21" t="s">
        <v>37</v>
      </c>
      <c r="C27" s="22" t="s">
        <v>38</v>
      </c>
      <c r="D27" s="20">
        <v>3760</v>
      </c>
      <c r="E27" s="20"/>
      <c r="F27" s="20">
        <f>E27+D27</f>
        <v>3760</v>
      </c>
    </row>
    <row r="28" spans="1:6" ht="160.5" customHeight="1">
      <c r="A28" s="17" t="s">
        <v>39</v>
      </c>
      <c r="B28" s="21" t="s">
        <v>40</v>
      </c>
      <c r="C28" s="22" t="s">
        <v>41</v>
      </c>
      <c r="D28" s="20">
        <v>976450</v>
      </c>
      <c r="E28" s="20"/>
      <c r="F28" s="20">
        <f>E28+D28</f>
        <v>976450</v>
      </c>
    </row>
    <row r="29" spans="1:6" ht="158.25" customHeight="1">
      <c r="A29" s="17" t="s">
        <v>42</v>
      </c>
      <c r="B29" s="21" t="s">
        <v>43</v>
      </c>
      <c r="C29" s="22" t="s">
        <v>44</v>
      </c>
      <c r="D29" s="20">
        <v>-103670</v>
      </c>
      <c r="E29" s="20"/>
      <c r="F29" s="20">
        <f>E29+D29</f>
        <v>-103670</v>
      </c>
    </row>
    <row r="30" spans="1:6" ht="15.75">
      <c r="A30" s="17" t="s">
        <v>45</v>
      </c>
      <c r="B30" s="18" t="s">
        <v>46</v>
      </c>
      <c r="C30" s="19" t="s">
        <v>47</v>
      </c>
      <c r="D30" s="20">
        <f>D31+D36+D33</f>
        <v>310500</v>
      </c>
      <c r="E30" s="20">
        <f>E31+E36+E33</f>
        <v>0</v>
      </c>
      <c r="F30" s="20">
        <f>F31+F36+F33</f>
        <v>310500</v>
      </c>
    </row>
    <row r="31" spans="1:6" ht="20.25" customHeight="1">
      <c r="A31" s="17" t="s">
        <v>48</v>
      </c>
      <c r="B31" s="18" t="s">
        <v>49</v>
      </c>
      <c r="C31" s="19" t="s">
        <v>50</v>
      </c>
      <c r="D31" s="20">
        <f>D32</f>
        <v>198500</v>
      </c>
      <c r="E31" s="20">
        <f>E32</f>
        <v>0</v>
      </c>
      <c r="F31" s="20">
        <f>F32</f>
        <v>198500</v>
      </c>
    </row>
    <row r="32" spans="1:6" ht="66.75" customHeight="1">
      <c r="A32" s="17" t="s">
        <v>51</v>
      </c>
      <c r="B32" s="18" t="s">
        <v>52</v>
      </c>
      <c r="C32" s="19" t="s">
        <v>53</v>
      </c>
      <c r="D32" s="20">
        <v>198500</v>
      </c>
      <c r="E32" s="20"/>
      <c r="F32" s="20">
        <f>E32+D32</f>
        <v>198500</v>
      </c>
    </row>
    <row r="33" spans="1:6" ht="19.5" customHeight="1">
      <c r="A33" s="17" t="s">
        <v>54</v>
      </c>
      <c r="B33" s="18" t="s">
        <v>55</v>
      </c>
      <c r="C33" s="19" t="s">
        <v>56</v>
      </c>
      <c r="D33" s="20">
        <f>D35+D34</f>
        <v>55100</v>
      </c>
      <c r="E33" s="20">
        <f>E35+E34</f>
        <v>0</v>
      </c>
      <c r="F33" s="20">
        <f>F35+F34</f>
        <v>55100</v>
      </c>
    </row>
    <row r="34" spans="1:6" ht="19.5" customHeight="1">
      <c r="A34" s="17" t="s">
        <v>57</v>
      </c>
      <c r="B34" s="18" t="s">
        <v>58</v>
      </c>
      <c r="C34" s="19" t="s">
        <v>59</v>
      </c>
      <c r="D34" s="20">
        <v>1100</v>
      </c>
      <c r="E34" s="20"/>
      <c r="F34" s="20">
        <f>E34+D34</f>
        <v>1100</v>
      </c>
    </row>
    <row r="35" spans="1:6" ht="18.75" customHeight="1">
      <c r="A35" s="17" t="s">
        <v>60</v>
      </c>
      <c r="B35" s="18" t="s">
        <v>61</v>
      </c>
      <c r="C35" s="19" t="s">
        <v>62</v>
      </c>
      <c r="D35" s="20">
        <v>54000</v>
      </c>
      <c r="E35" s="20"/>
      <c r="F35" s="20">
        <f>E35+D35</f>
        <v>54000</v>
      </c>
    </row>
    <row r="36" spans="1:6" ht="18" customHeight="1">
      <c r="A36" s="17" t="s">
        <v>63</v>
      </c>
      <c r="B36" s="18" t="s">
        <v>64</v>
      </c>
      <c r="C36" s="19" t="s">
        <v>65</v>
      </c>
      <c r="D36" s="20">
        <f>D37+D38</f>
        <v>56900</v>
      </c>
      <c r="E36" s="20">
        <f>E37+E38</f>
        <v>0</v>
      </c>
      <c r="F36" s="20">
        <f>F37+F38</f>
        <v>56900</v>
      </c>
    </row>
    <row r="37" spans="1:6" ht="54" customHeight="1">
      <c r="A37" s="17" t="s">
        <v>66</v>
      </c>
      <c r="B37" s="18" t="s">
        <v>67</v>
      </c>
      <c r="C37" s="19" t="s">
        <v>68</v>
      </c>
      <c r="D37" s="20">
        <v>45000</v>
      </c>
      <c r="E37" s="20"/>
      <c r="F37" s="20">
        <f>E37+D37</f>
        <v>45000</v>
      </c>
    </row>
    <row r="38" spans="1:6" ht="51.75" customHeight="1">
      <c r="A38" s="17" t="s">
        <v>69</v>
      </c>
      <c r="B38" s="18" t="s">
        <v>70</v>
      </c>
      <c r="C38" s="19" t="s">
        <v>71</v>
      </c>
      <c r="D38" s="20">
        <v>11900</v>
      </c>
      <c r="E38" s="20"/>
      <c r="F38" s="20">
        <f>E38+D38</f>
        <v>11900</v>
      </c>
    </row>
    <row r="39" spans="1:6" ht="21" customHeight="1">
      <c r="A39" s="17" t="s">
        <v>72</v>
      </c>
      <c r="B39" s="18" t="s">
        <v>73</v>
      </c>
      <c r="C39" s="19" t="s">
        <v>74</v>
      </c>
      <c r="D39" s="20">
        <f aca="true" t="shared" si="0" ref="D39:F40">D40</f>
        <v>40000</v>
      </c>
      <c r="E39" s="20">
        <f t="shared" si="0"/>
        <v>0</v>
      </c>
      <c r="F39" s="20">
        <f t="shared" si="0"/>
        <v>40000</v>
      </c>
    </row>
    <row r="40" spans="1:6" ht="66.75" customHeight="1">
      <c r="A40" s="17" t="s">
        <v>75</v>
      </c>
      <c r="B40" s="18" t="s">
        <v>76</v>
      </c>
      <c r="C40" s="19" t="s">
        <v>77</v>
      </c>
      <c r="D40" s="20">
        <f t="shared" si="0"/>
        <v>40000</v>
      </c>
      <c r="E40" s="20">
        <f t="shared" si="0"/>
        <v>0</v>
      </c>
      <c r="F40" s="20">
        <f t="shared" si="0"/>
        <v>40000</v>
      </c>
    </row>
    <row r="41" spans="1:6" ht="111" customHeight="1">
      <c r="A41" s="17" t="s">
        <v>78</v>
      </c>
      <c r="B41" s="18" t="s">
        <v>79</v>
      </c>
      <c r="C41" s="19" t="s">
        <v>80</v>
      </c>
      <c r="D41" s="20">
        <v>40000</v>
      </c>
      <c r="E41" s="20"/>
      <c r="F41" s="20">
        <f>E41+D41</f>
        <v>40000</v>
      </c>
    </row>
    <row r="42" spans="1:6" ht="65.25" customHeight="1">
      <c r="A42" s="17" t="s">
        <v>81</v>
      </c>
      <c r="B42" s="18" t="s">
        <v>82</v>
      </c>
      <c r="C42" s="19" t="s">
        <v>83</v>
      </c>
      <c r="D42" s="20">
        <f>D43+D45</f>
        <v>650000</v>
      </c>
      <c r="E42" s="20">
        <f>E43+E45</f>
        <v>0</v>
      </c>
      <c r="F42" s="20">
        <f>F43+F45</f>
        <v>650000</v>
      </c>
    </row>
    <row r="43" spans="1:6" ht="98.25" customHeight="1">
      <c r="A43" s="17" t="s">
        <v>84</v>
      </c>
      <c r="B43" s="21" t="s">
        <v>85</v>
      </c>
      <c r="C43" s="19" t="s">
        <v>86</v>
      </c>
      <c r="D43" s="20">
        <f>D44</f>
        <v>600000</v>
      </c>
      <c r="E43" s="20">
        <f>E44</f>
        <v>0</v>
      </c>
      <c r="F43" s="20">
        <f>F44</f>
        <v>600000</v>
      </c>
    </row>
    <row r="44" spans="1:6" ht="48.75" customHeight="1">
      <c r="A44" s="17" t="s">
        <v>87</v>
      </c>
      <c r="B44" s="21" t="s">
        <v>88</v>
      </c>
      <c r="C44" s="19" t="s">
        <v>89</v>
      </c>
      <c r="D44" s="20">
        <v>600000</v>
      </c>
      <c r="E44" s="20"/>
      <c r="F44" s="20">
        <f>E44+D44</f>
        <v>600000</v>
      </c>
    </row>
    <row r="45" spans="1:6" ht="120" customHeight="1">
      <c r="A45" s="17" t="s">
        <v>90</v>
      </c>
      <c r="B45" s="18" t="s">
        <v>91</v>
      </c>
      <c r="C45" s="19" t="s">
        <v>92</v>
      </c>
      <c r="D45" s="20">
        <f>D46</f>
        <v>50000</v>
      </c>
      <c r="E45" s="20">
        <f>E46</f>
        <v>0</v>
      </c>
      <c r="F45" s="20">
        <f>F46</f>
        <v>50000</v>
      </c>
    </row>
    <row r="46" spans="1:6" ht="112.5" customHeight="1">
      <c r="A46" s="17" t="s">
        <v>93</v>
      </c>
      <c r="B46" s="18" t="s">
        <v>94</v>
      </c>
      <c r="C46" s="19" t="s">
        <v>95</v>
      </c>
      <c r="D46" s="20">
        <v>50000</v>
      </c>
      <c r="E46" s="20"/>
      <c r="F46" s="20">
        <f>E46+D46</f>
        <v>50000</v>
      </c>
    </row>
    <row r="47" spans="1:6" ht="22.5" customHeight="1">
      <c r="A47" s="14" t="s">
        <v>96</v>
      </c>
      <c r="B47" s="23" t="s">
        <v>97</v>
      </c>
      <c r="C47" s="24" t="s">
        <v>98</v>
      </c>
      <c r="D47" s="25">
        <f>D48+D59</f>
        <v>11101592.33</v>
      </c>
      <c r="E47" s="25">
        <f>E48+E59</f>
        <v>42258007.75</v>
      </c>
      <c r="F47" s="25">
        <f>F48+F59</f>
        <v>53359600.08</v>
      </c>
    </row>
    <row r="48" spans="1:6" ht="51.75" customHeight="1">
      <c r="A48" s="17" t="s">
        <v>99</v>
      </c>
      <c r="B48" s="21" t="s">
        <v>100</v>
      </c>
      <c r="C48" s="26" t="s">
        <v>101</v>
      </c>
      <c r="D48" s="20">
        <f>D49+D53+D57+D51</f>
        <v>11101592.33</v>
      </c>
      <c r="E48" s="20">
        <f>E49+E53+E57+E51</f>
        <v>42158007.75</v>
      </c>
      <c r="F48" s="20">
        <f>F49+F53+F57+F51</f>
        <v>53259600.08</v>
      </c>
    </row>
    <row r="49" spans="1:6" ht="31.5" customHeight="1">
      <c r="A49" s="17" t="s">
        <v>102</v>
      </c>
      <c r="B49" s="21" t="s">
        <v>103</v>
      </c>
      <c r="C49" s="27" t="s">
        <v>104</v>
      </c>
      <c r="D49" s="20">
        <f>D50</f>
        <v>7953700</v>
      </c>
      <c r="E49" s="20">
        <f>E50</f>
        <v>0</v>
      </c>
      <c r="F49" s="20">
        <f>F50</f>
        <v>7953700</v>
      </c>
    </row>
    <row r="50" spans="1:6" ht="48.75" customHeight="1">
      <c r="A50" s="17" t="s">
        <v>105</v>
      </c>
      <c r="B50" s="21" t="s">
        <v>106</v>
      </c>
      <c r="C50" s="26" t="s">
        <v>107</v>
      </c>
      <c r="D50" s="20">
        <v>7953700</v>
      </c>
      <c r="E50" s="20"/>
      <c r="F50" s="20">
        <f>E50+D50</f>
        <v>7953700</v>
      </c>
    </row>
    <row r="51" spans="1:6" ht="48.75" customHeight="1">
      <c r="A51" s="17" t="s">
        <v>108</v>
      </c>
      <c r="B51" s="21" t="s">
        <v>109</v>
      </c>
      <c r="C51" s="27" t="s">
        <v>110</v>
      </c>
      <c r="D51" s="20">
        <f>D52</f>
        <v>0</v>
      </c>
      <c r="E51" s="20">
        <f>E52</f>
        <v>36912553.05</v>
      </c>
      <c r="F51" s="20">
        <f>F52</f>
        <v>36912553.05</v>
      </c>
    </row>
    <row r="52" spans="1:6" ht="117.75" customHeight="1">
      <c r="A52" s="17" t="s">
        <v>111</v>
      </c>
      <c r="B52" s="21" t="s">
        <v>112</v>
      </c>
      <c r="C52" s="26" t="s">
        <v>113</v>
      </c>
      <c r="D52" s="20"/>
      <c r="E52" s="20">
        <f>29362410+7550143.05</f>
        <v>36912553.05</v>
      </c>
      <c r="F52" s="20">
        <f>E52+D52</f>
        <v>36912553.05</v>
      </c>
    </row>
    <row r="53" spans="1:6" ht="33.75" customHeight="1">
      <c r="A53" s="17" t="s">
        <v>114</v>
      </c>
      <c r="B53" s="21" t="s">
        <v>115</v>
      </c>
      <c r="C53" s="27" t="s">
        <v>116</v>
      </c>
      <c r="D53" s="20">
        <f>D54+D55+D56</f>
        <v>490600</v>
      </c>
      <c r="E53" s="20">
        <f>E54+E55+E56</f>
        <v>0</v>
      </c>
      <c r="F53" s="20">
        <f>F54+F55+F56</f>
        <v>490600</v>
      </c>
    </row>
    <row r="54" spans="1:6" ht="51.75" customHeight="1">
      <c r="A54" s="17" t="s">
        <v>117</v>
      </c>
      <c r="B54" s="18" t="s">
        <v>118</v>
      </c>
      <c r="C54" s="27" t="s">
        <v>119</v>
      </c>
      <c r="D54" s="20">
        <f>4700+1700</f>
        <v>6400</v>
      </c>
      <c r="E54" s="20"/>
      <c r="F54" s="20">
        <f>E54+D54</f>
        <v>6400</v>
      </c>
    </row>
    <row r="55" spans="1:6" ht="51" customHeight="1">
      <c r="A55" s="17" t="s">
        <v>120</v>
      </c>
      <c r="B55" s="18" t="s">
        <v>121</v>
      </c>
      <c r="C55" s="26" t="s">
        <v>122</v>
      </c>
      <c r="D55" s="20">
        <v>466500</v>
      </c>
      <c r="E55" s="20"/>
      <c r="F55" s="20">
        <f>E55+D55</f>
        <v>466500</v>
      </c>
    </row>
    <row r="56" spans="1:6" ht="50.25" customHeight="1">
      <c r="A56" s="17" t="s">
        <v>123</v>
      </c>
      <c r="B56" s="18" t="s">
        <v>124</v>
      </c>
      <c r="C56" s="27" t="s">
        <v>125</v>
      </c>
      <c r="D56" s="20">
        <f>13500+4200</f>
        <v>17700</v>
      </c>
      <c r="E56" s="20"/>
      <c r="F56" s="20">
        <f>E56+D56</f>
        <v>17700</v>
      </c>
    </row>
    <row r="57" spans="1:6" ht="21.75" customHeight="1">
      <c r="A57" s="17" t="s">
        <v>126</v>
      </c>
      <c r="B57" s="28" t="s">
        <v>127</v>
      </c>
      <c r="C57" s="29" t="s">
        <v>128</v>
      </c>
      <c r="D57" s="20">
        <f>D58</f>
        <v>2657292.33</v>
      </c>
      <c r="E57" s="20">
        <f>E58</f>
        <v>5245454.7</v>
      </c>
      <c r="F57" s="20">
        <f>F58</f>
        <v>7902747.03</v>
      </c>
    </row>
    <row r="58" spans="1:6" ht="36" customHeight="1">
      <c r="A58" s="30" t="s">
        <v>129</v>
      </c>
      <c r="B58" s="31" t="s">
        <v>130</v>
      </c>
      <c r="C58" s="32" t="s">
        <v>131</v>
      </c>
      <c r="D58" s="33">
        <v>2657292.33</v>
      </c>
      <c r="E58" s="33">
        <f>3302688.75+1545390+397375.95</f>
        <v>5245454.7</v>
      </c>
      <c r="F58" s="33">
        <f>E58+D58</f>
        <v>7902747.03</v>
      </c>
    </row>
    <row r="59" spans="1:6" ht="21.75" customHeight="1">
      <c r="A59" s="19" t="s">
        <v>132</v>
      </c>
      <c r="B59" s="34" t="s">
        <v>133</v>
      </c>
      <c r="C59" s="35" t="s">
        <v>134</v>
      </c>
      <c r="D59" s="33">
        <f>D60</f>
        <v>0</v>
      </c>
      <c r="E59" s="33">
        <f>E60</f>
        <v>100000</v>
      </c>
      <c r="F59" s="33">
        <f>F60</f>
        <v>100000</v>
      </c>
    </row>
    <row r="60" spans="1:6" ht="32.25" customHeight="1">
      <c r="A60" s="19" t="s">
        <v>135</v>
      </c>
      <c r="B60" s="34" t="s">
        <v>136</v>
      </c>
      <c r="C60" s="35" t="s">
        <v>137</v>
      </c>
      <c r="D60" s="33"/>
      <c r="E60" s="33">
        <v>100000</v>
      </c>
      <c r="F60" s="33">
        <f>E60+D60</f>
        <v>100000</v>
      </c>
    </row>
    <row r="61" spans="1:6" ht="18" customHeight="1">
      <c r="A61" s="45" t="s">
        <v>138</v>
      </c>
      <c r="B61" s="45"/>
      <c r="C61" s="45"/>
      <c r="D61" s="36">
        <f>D47+D19</f>
        <v>26835792.33</v>
      </c>
      <c r="E61" s="36">
        <f>E47+E19</f>
        <v>42258007.75</v>
      </c>
      <c r="F61" s="36">
        <f>F47+F19</f>
        <v>69093800.08</v>
      </c>
    </row>
    <row r="62" spans="1:6" ht="12.75" customHeight="1">
      <c r="A62" s="37"/>
      <c r="B62" s="38"/>
      <c r="C62" s="38"/>
      <c r="D62" s="39"/>
      <c r="E62" s="39"/>
      <c r="F62" s="39"/>
    </row>
    <row r="63" spans="1:6" ht="11.25" customHeight="1">
      <c r="A63" s="46" t="s">
        <v>139</v>
      </c>
      <c r="B63" s="46"/>
      <c r="C63" s="46"/>
      <c r="D63" s="46"/>
      <c r="E63" s="46"/>
      <c r="F63" s="46"/>
    </row>
    <row r="64" spans="2:6" ht="11.25" customHeight="1">
      <c r="B64" s="40"/>
      <c r="C64" s="41"/>
      <c r="D64" s="41"/>
      <c r="E64" s="41"/>
      <c r="F64" s="41"/>
    </row>
  </sheetData>
  <sheetProtection selectLockedCells="1" selectUnlockedCells="1"/>
  <mergeCells count="19">
    <mergeCell ref="A63:F63"/>
    <mergeCell ref="A16:A17"/>
    <mergeCell ref="B16:B17"/>
    <mergeCell ref="C16:C17"/>
    <mergeCell ref="D16:D17"/>
    <mergeCell ref="E16:E17"/>
    <mergeCell ref="F16:F17"/>
    <mergeCell ref="C9:F9"/>
    <mergeCell ref="C10:F10"/>
    <mergeCell ref="B11:F11"/>
    <mergeCell ref="B12:F12"/>
    <mergeCell ref="B13:F13"/>
    <mergeCell ref="A61:C61"/>
    <mergeCell ref="C2:F2"/>
    <mergeCell ref="C3:F3"/>
    <mergeCell ref="C4:F4"/>
    <mergeCell ref="C5:F5"/>
    <mergeCell ref="C7:F7"/>
    <mergeCell ref="C8:F8"/>
  </mergeCells>
  <printOptions/>
  <pageMargins left="0.9055118110236221" right="0.5118110236220472" top="0.5511811023622047" bottom="0.15748031496062992" header="0.31496062992125984" footer="0.5118110236220472"/>
  <pageSetup fitToHeight="0" horizontalDpi="600" verticalDpi="600" orientation="portrait" paperSize="9" scale="80" r:id="rId1"/>
  <headerFooter differentFirst="1" alignWithMargins="0">
    <oddHeader>&amp;C&amp;P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2021-05-20T10:30:35Z</cp:lastPrinted>
  <dcterms:created xsi:type="dcterms:W3CDTF">2021-05-07T08:00:06Z</dcterms:created>
  <dcterms:modified xsi:type="dcterms:W3CDTF">2021-05-20T10:30:38Z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